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maller budget" sheetId="1" r:id="rId4"/>
    <sheet state="visible" name="Budget with TBC" sheetId="2" r:id="rId5"/>
  </sheets>
  <definedNames/>
  <calcPr/>
</workbook>
</file>

<file path=xl/sharedStrings.xml><?xml version="1.0" encoding="utf-8"?>
<sst xmlns="http://schemas.openxmlformats.org/spreadsheetml/2006/main" count="96" uniqueCount="52">
  <si>
    <t>Jeunes Européens Fédéralistes aisbl</t>
  </si>
  <si>
    <t>Financial year 2025</t>
  </si>
  <si>
    <t>Rue des Deux Eglises 14</t>
  </si>
  <si>
    <t>INCOME</t>
  </si>
  <si>
    <t>EXPENDITURE</t>
  </si>
  <si>
    <t>Operating and structural grants</t>
  </si>
  <si>
    <t>Personnel (staff costs)</t>
  </si>
  <si>
    <t xml:space="preserve">Operating grant, CERV, European Commission </t>
  </si>
  <si>
    <t>Secretary-General</t>
  </si>
  <si>
    <t>Council of Europe Structural Grant</t>
  </si>
  <si>
    <t>Staff costs (-SG)</t>
  </si>
  <si>
    <t>Direct revenue (office)</t>
  </si>
  <si>
    <t>Bookkeeper and accountant</t>
  </si>
  <si>
    <t>Subletting</t>
  </si>
  <si>
    <t>Statutory Meetings</t>
  </si>
  <si>
    <t>Direct revenue (punctual office rent)</t>
  </si>
  <si>
    <t>Federal Committee 2025 Spring</t>
  </si>
  <si>
    <t>Projects</t>
  </si>
  <si>
    <t>Congress 2025</t>
  </si>
  <si>
    <t>Work plan EYF 2025</t>
  </si>
  <si>
    <t>Travel (statutory meetings, trainings, EB travels, external representation, projects..)</t>
  </si>
  <si>
    <t>CompletEU</t>
  </si>
  <si>
    <t>Subsistence costs</t>
  </si>
  <si>
    <t>Ways of Europe</t>
  </si>
  <si>
    <t>Solidarity Fund</t>
  </si>
  <si>
    <t>CheckEurope</t>
  </si>
  <si>
    <t>Rent + other costs</t>
  </si>
  <si>
    <t>Fees, donation, merch</t>
  </si>
  <si>
    <t>Bank charges, insurance costs, fees</t>
  </si>
  <si>
    <t>Participation fees, statutory events and trainings</t>
  </si>
  <si>
    <t>Microgranting</t>
  </si>
  <si>
    <t>Membership fees</t>
  </si>
  <si>
    <t>Miscellaneous expenses</t>
  </si>
  <si>
    <t>Donations</t>
  </si>
  <si>
    <t>Affiliation fees</t>
  </si>
  <si>
    <t>Merch</t>
  </si>
  <si>
    <t>European Movement International</t>
  </si>
  <si>
    <t>TOTAL</t>
  </si>
  <si>
    <t>European Youth Forum</t>
  </si>
  <si>
    <t>Civil Society Europe</t>
  </si>
  <si>
    <t>Trainers fees + other costs</t>
  </si>
  <si>
    <t>Seminars, trainings, project related costs</t>
  </si>
  <si>
    <t>Subcontracting</t>
  </si>
  <si>
    <t>Travel(statutory meetings, trainings, EB travels, external representation, projects..)</t>
  </si>
  <si>
    <t>BRIDGE</t>
  </si>
  <si>
    <t>EYE2025</t>
  </si>
  <si>
    <t>Ode2Joy</t>
  </si>
  <si>
    <t>Foundations</t>
  </si>
  <si>
    <t>Civic Innovation Fund</t>
  </si>
  <si>
    <t>Other</t>
  </si>
  <si>
    <t>National, regional, local funding</t>
  </si>
  <si>
    <t>Contrat triennal + Baden-Württemberg Stiftung (New Horizons program)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</si>
</sst>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#,##0.00\ [$€-40B];\-#,##0.00\ [$€-40B]"/>
    <numFmt numFmtId="166" formatCode="#,##0&quot;€&quot;"/>
  </numFmts>
  <fonts count="18">
    <font>
      <sz val="10.0"/>
      <color rgb="FF000000"/>
      <name val="Arial"/>
      <scheme val="minor"/>
    </font>
    <font>
      <b/>
      <sz val="8.0"/>
      <color theme="1"/>
      <name val="Arial"/>
      <scheme val="minor"/>
    </font>
    <font>
      <b/>
      <sz val="15.0"/>
      <color theme="1"/>
      <name val="Arial"/>
      <scheme val="minor"/>
    </font>
    <font>
      <sz val="9.0"/>
      <color theme="1"/>
      <name val="Arial"/>
      <scheme val="minor"/>
    </font>
    <font>
      <color theme="1"/>
      <name val="Arial"/>
      <scheme val="minor"/>
    </font>
    <font>
      <b/>
      <sz val="11.0"/>
      <color rgb="FFFFFFFF"/>
      <name val="Poppins"/>
    </font>
    <font>
      <sz val="13.0"/>
      <color theme="1"/>
      <name val="Arial"/>
      <scheme val="minor"/>
    </font>
    <font>
      <i/>
      <sz val="10.0"/>
      <color rgb="FF000000"/>
      <name val="Poppins"/>
    </font>
    <font>
      <b/>
      <sz val="12.0"/>
      <color rgb="FFFFFFFF"/>
      <name val="Poppins"/>
    </font>
    <font>
      <b/>
      <sz val="8.0"/>
      <color theme="1"/>
      <name val="Poppins"/>
    </font>
    <font>
      <color theme="1"/>
      <name val="Poppins"/>
    </font>
    <font>
      <b/>
      <sz val="15.0"/>
      <color theme="1"/>
      <name val="Poppins"/>
    </font>
    <font>
      <sz val="9.0"/>
      <color theme="1"/>
      <name val="Poppins"/>
    </font>
    <font>
      <i/>
      <color theme="1"/>
      <name val="Poppins"/>
    </font>
    <font>
      <b/>
      <color theme="1"/>
      <name val="Poppins"/>
    </font>
    <font>
      <b/>
      <i/>
      <color theme="1"/>
      <name val="Poppins"/>
    </font>
    <font>
      <b/>
      <u/>
      <color theme="1"/>
      <name val="Poppins"/>
    </font>
    <font>
      <sz val="10.0"/>
      <color rgb="FF000000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002664"/>
        <bgColor rgb="FF002664"/>
      </patternFill>
    </fill>
    <fill>
      <patternFill patternType="solid">
        <fgColor rgb="FF006D99"/>
        <bgColor rgb="FF006D99"/>
      </patternFill>
    </fill>
    <fill>
      <patternFill patternType="solid">
        <fgColor rgb="FFE7F5FC"/>
        <bgColor rgb="FFE7F5FC"/>
      </patternFill>
    </fill>
  </fills>
  <borders count="3">
    <border/>
    <border>
      <left/>
      <righ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2" fontId="4" numFmtId="0" xfId="0" applyFill="1" applyFont="1"/>
    <xf borderId="0" fillId="3" fontId="4" numFmtId="0" xfId="0" applyFill="1" applyFont="1"/>
    <xf borderId="0" fillId="0" fontId="4" numFmtId="0" xfId="0" applyFont="1"/>
    <xf borderId="1" fillId="4" fontId="5" numFmtId="0" xfId="0" applyAlignment="1" applyBorder="1" applyFill="1" applyFont="1">
      <alignment shrinkToFit="0" vertical="bottom" wrapText="0"/>
    </xf>
    <xf borderId="0" fillId="0" fontId="6" numFmtId="0" xfId="0" applyAlignment="1" applyFont="1">
      <alignment horizontal="center" readingOrder="0"/>
    </xf>
    <xf borderId="2" fillId="5" fontId="5" numFmtId="0" xfId="0" applyAlignment="1" applyBorder="1" applyFill="1" applyFont="1">
      <alignment shrinkToFit="0" vertical="bottom" wrapText="0"/>
    </xf>
    <xf borderId="2" fillId="5" fontId="5" numFmtId="164" xfId="0" applyAlignment="1" applyBorder="1" applyFont="1" applyNumberFormat="1">
      <alignment shrinkToFit="0" vertical="bottom" wrapText="0"/>
    </xf>
    <xf borderId="2" fillId="6" fontId="7" numFmtId="0" xfId="0" applyAlignment="1" applyBorder="1" applyFill="1" applyFont="1">
      <alignment horizontal="right" shrinkToFit="0" vertical="bottom" wrapText="0"/>
    </xf>
    <xf borderId="2" fillId="6" fontId="7" numFmtId="0" xfId="0" applyAlignment="1" applyBorder="1" applyFont="1">
      <alignment shrinkToFit="0" vertical="bottom" wrapText="0"/>
    </xf>
    <xf borderId="2" fillId="6" fontId="7" numFmtId="0" xfId="0" applyAlignment="1" applyBorder="1" applyFont="1">
      <alignment readingOrder="0" shrinkToFit="0" vertical="bottom" wrapText="0"/>
    </xf>
    <xf borderId="2" fillId="5" fontId="5" numFmtId="0" xfId="0" applyAlignment="1" applyBorder="1" applyFont="1">
      <alignment readingOrder="0" shrinkToFit="0" vertical="bottom" wrapText="0"/>
    </xf>
    <xf borderId="2" fillId="5" fontId="5" numFmtId="0" xfId="0" applyAlignment="1" applyBorder="1" applyFont="1">
      <alignment readingOrder="0" shrinkToFit="0" vertical="bottom" wrapText="1"/>
    </xf>
    <xf borderId="2" fillId="5" fontId="5" numFmtId="164" xfId="0" applyAlignment="1" applyBorder="1" applyFont="1" applyNumberFormat="1">
      <alignment readingOrder="0" shrinkToFit="0" vertical="bottom" wrapText="0"/>
    </xf>
    <xf borderId="1" fillId="4" fontId="8" numFmtId="0" xfId="0" applyAlignment="1" applyBorder="1" applyFont="1">
      <alignment shrinkToFit="0" vertical="bottom" wrapText="0"/>
    </xf>
    <xf borderId="1" fillId="4" fontId="8" numFmtId="164" xfId="0" applyAlignment="1" applyBorder="1" applyFont="1" applyNumberFormat="1">
      <alignment shrinkToFit="0" vertical="bottom" wrapText="0"/>
    </xf>
    <xf borderId="0" fillId="0" fontId="4" numFmtId="0" xfId="0" applyAlignment="1" applyFont="1">
      <alignment horizontal="right" readingOrder="0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horizontal="center" readingOrder="0"/>
    </xf>
    <xf borderId="0" fillId="0" fontId="12" numFmtId="0" xfId="0" applyAlignment="1" applyFont="1">
      <alignment readingOrder="0"/>
    </xf>
    <xf borderId="0" fillId="2" fontId="10" numFmtId="0" xfId="0" applyFont="1"/>
    <xf borderId="0" fillId="3" fontId="10" numFmtId="0" xfId="0" applyFont="1"/>
    <xf borderId="2" fillId="5" fontId="5" numFmtId="0" xfId="0" applyAlignment="1" applyBorder="1" applyFont="1">
      <alignment shrinkToFit="0" vertical="bottom" wrapText="1"/>
    </xf>
    <xf borderId="0" fillId="0" fontId="10" numFmtId="0" xfId="0" applyAlignment="1" applyFont="1">
      <alignment readingOrder="0"/>
    </xf>
    <xf borderId="0" fillId="6" fontId="13" numFmtId="0" xfId="0" applyAlignment="1" applyFont="1">
      <alignment horizontal="right" readingOrder="0" shrinkToFit="0" wrapText="1"/>
    </xf>
    <xf borderId="0" fillId="0" fontId="14" numFmtId="0" xfId="0" applyAlignment="1" applyFont="1">
      <alignment horizontal="right" readingOrder="0"/>
    </xf>
    <xf borderId="0" fillId="0" fontId="10" numFmtId="0" xfId="0" applyAlignment="1" applyFont="1">
      <alignment horizontal="right" readingOrder="0"/>
    </xf>
    <xf borderId="0" fillId="0" fontId="15" numFmtId="0" xfId="0" applyAlignment="1" applyFont="1">
      <alignment horizontal="right" readingOrder="0"/>
    </xf>
    <xf borderId="0" fillId="0" fontId="16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7" numFmtId="165" xfId="0" applyFont="1" applyNumberFormat="1"/>
    <xf borderId="0" fillId="0" fontId="10" numFmtId="166" xfId="0" applyAlignment="1" applyFont="1" applyNumberFormat="1">
      <alignment readingOrder="0"/>
    </xf>
    <xf borderId="0" fillId="0" fontId="10" numFmtId="166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39.88"/>
    <col customWidth="1" min="3" max="3" width="16.38"/>
    <col customWidth="1" min="4" max="4" width="23.88"/>
    <col customWidth="1" min="5" max="5" width="42.25"/>
    <col customWidth="1" min="6" max="6" width="18.38"/>
  </cols>
  <sheetData>
    <row r="1">
      <c r="A1" s="1" t="s">
        <v>0</v>
      </c>
      <c r="D1" s="2" t="s">
        <v>1</v>
      </c>
    </row>
    <row r="2">
      <c r="A2" s="3" t="s">
        <v>2</v>
      </c>
    </row>
    <row r="3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6" ht="1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>
      <c r="A7" s="6"/>
    </row>
    <row r="8">
      <c r="B8" s="7" t="s">
        <v>3</v>
      </c>
      <c r="C8" s="7"/>
      <c r="E8" s="7" t="s">
        <v>4</v>
      </c>
      <c r="F8" s="7"/>
    </row>
    <row r="9">
      <c r="A9" s="8"/>
      <c r="B9" s="9" t="s">
        <v>5</v>
      </c>
      <c r="C9" s="10">
        <f>sum(C10:C11)</f>
        <v>330000</v>
      </c>
      <c r="E9" s="9" t="s">
        <v>6</v>
      </c>
      <c r="F9" s="10">
        <f>SUM(F10:F12)</f>
        <v>229800</v>
      </c>
    </row>
    <row r="10">
      <c r="B10" s="11" t="s">
        <v>7</v>
      </c>
      <c r="C10" s="12">
        <v>300000.0</v>
      </c>
      <c r="E10" s="11" t="s">
        <v>8</v>
      </c>
      <c r="F10" s="12">
        <v>60000.0</v>
      </c>
    </row>
    <row r="11">
      <c r="B11" s="11" t="s">
        <v>9</v>
      </c>
      <c r="C11" s="12">
        <v>30000.0</v>
      </c>
      <c r="E11" s="11" t="s">
        <v>10</v>
      </c>
      <c r="F11" s="13">
        <v>159800.0</v>
      </c>
    </row>
    <row r="12">
      <c r="B12" s="14" t="s">
        <v>11</v>
      </c>
      <c r="C12" s="10">
        <f>sum(C13:C14)</f>
        <v>37400</v>
      </c>
      <c r="E12" s="11" t="s">
        <v>12</v>
      </c>
      <c r="F12" s="12">
        <v>10000.0</v>
      </c>
    </row>
    <row r="13">
      <c r="B13" s="11" t="s">
        <v>13</v>
      </c>
      <c r="C13" s="12">
        <v>32400.0</v>
      </c>
      <c r="E13" s="9" t="s">
        <v>14</v>
      </c>
      <c r="F13" s="10">
        <f>sum(F14:F15)</f>
        <v>28000</v>
      </c>
    </row>
    <row r="14">
      <c r="B14" s="11" t="s">
        <v>15</v>
      </c>
      <c r="C14" s="12">
        <v>5000.0</v>
      </c>
      <c r="E14" s="11" t="s">
        <v>16</v>
      </c>
      <c r="F14" s="12">
        <v>12000.0</v>
      </c>
    </row>
    <row r="15">
      <c r="B15" s="9" t="s">
        <v>17</v>
      </c>
      <c r="C15" s="10">
        <f>sum(C16:C19)</f>
        <v>145831.33</v>
      </c>
      <c r="E15" s="11" t="s">
        <v>18</v>
      </c>
      <c r="F15" s="13">
        <v>16000.0</v>
      </c>
    </row>
    <row r="16">
      <c r="B16" s="11" t="s">
        <v>19</v>
      </c>
      <c r="C16" s="12">
        <v>57831.33</v>
      </c>
      <c r="E16" s="15" t="s">
        <v>20</v>
      </c>
      <c r="F16" s="10">
        <v>41000.0</v>
      </c>
    </row>
    <row r="17">
      <c r="B17" s="11" t="s">
        <v>21</v>
      </c>
      <c r="C17" s="12">
        <v>60000.0</v>
      </c>
      <c r="E17" s="9" t="s">
        <v>22</v>
      </c>
      <c r="F17" s="10">
        <v>27031.330000000075</v>
      </c>
    </row>
    <row r="18">
      <c r="B18" s="11" t="s">
        <v>23</v>
      </c>
      <c r="C18" s="12">
        <v>18000.0</v>
      </c>
      <c r="E18" s="9" t="s">
        <v>24</v>
      </c>
      <c r="F18" s="16">
        <v>4000.0</v>
      </c>
    </row>
    <row r="19">
      <c r="B19" s="11" t="s">
        <v>25</v>
      </c>
      <c r="C19" s="12">
        <v>10000.0</v>
      </c>
      <c r="E19" s="9" t="s">
        <v>26</v>
      </c>
      <c r="F19" s="10">
        <v>128000.0</v>
      </c>
    </row>
    <row r="20">
      <c r="B20" s="9" t="s">
        <v>27</v>
      </c>
      <c r="C20" s="10">
        <f>sum(C21:C24)</f>
        <v>44000</v>
      </c>
      <c r="E20" s="14" t="s">
        <v>28</v>
      </c>
      <c r="F20" s="16">
        <v>6500.0</v>
      </c>
    </row>
    <row r="21">
      <c r="B21" s="11" t="s">
        <v>29</v>
      </c>
      <c r="C21" s="12">
        <v>22500.0</v>
      </c>
      <c r="E21" s="9" t="s">
        <v>30</v>
      </c>
      <c r="F21" s="10">
        <v>40000.0</v>
      </c>
    </row>
    <row r="22">
      <c r="B22" s="11" t="s">
        <v>31</v>
      </c>
      <c r="C22" s="12">
        <v>19000.0</v>
      </c>
      <c r="E22" s="9" t="s">
        <v>32</v>
      </c>
      <c r="F22" s="10">
        <v>3000.0</v>
      </c>
    </row>
    <row r="23">
      <c r="B23" s="11" t="s">
        <v>33</v>
      </c>
      <c r="C23" s="12">
        <v>1500.0</v>
      </c>
      <c r="E23" s="9" t="s">
        <v>34</v>
      </c>
      <c r="F23" s="10">
        <f>sum(F24:F26)</f>
        <v>4400</v>
      </c>
    </row>
    <row r="24">
      <c r="B24" s="11" t="s">
        <v>35</v>
      </c>
      <c r="C24" s="12">
        <v>1000.0</v>
      </c>
      <c r="E24" s="11" t="s">
        <v>36</v>
      </c>
      <c r="F24" s="12">
        <v>500.0</v>
      </c>
    </row>
    <row r="25">
      <c r="B25" s="17" t="s">
        <v>37</v>
      </c>
      <c r="C25" s="18">
        <f>sum(C9,C12,C15,C20)</f>
        <v>557231.33</v>
      </c>
      <c r="E25" s="11" t="s">
        <v>38</v>
      </c>
      <c r="F25" s="12">
        <v>3100.0</v>
      </c>
    </row>
    <row r="26">
      <c r="E26" s="11" t="s">
        <v>39</v>
      </c>
      <c r="F26" s="12">
        <v>800.0</v>
      </c>
    </row>
    <row r="27">
      <c r="E27" s="9" t="s">
        <v>40</v>
      </c>
      <c r="F27" s="10">
        <v>4000.0</v>
      </c>
    </row>
    <row r="28">
      <c r="E28" s="9" t="s">
        <v>41</v>
      </c>
      <c r="F28" s="16">
        <v>34000.0</v>
      </c>
    </row>
    <row r="29">
      <c r="E29" s="9" t="s">
        <v>42</v>
      </c>
      <c r="F29" s="16">
        <v>7500.0</v>
      </c>
    </row>
    <row r="30">
      <c r="E30" s="17" t="s">
        <v>37</v>
      </c>
      <c r="F30" s="18">
        <f>sum(F9,F13,F16:F23,F27:F29)</f>
        <v>557231.33</v>
      </c>
    </row>
    <row r="31">
      <c r="E31" s="19"/>
    </row>
    <row r="32">
      <c r="E32" s="19"/>
    </row>
    <row r="33">
      <c r="E33" s="19"/>
    </row>
    <row r="34">
      <c r="E34" s="1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41.5"/>
    <col customWidth="1" min="3" max="3" width="16.38"/>
    <col customWidth="1" min="4" max="4" width="23.88"/>
    <col customWidth="1" min="5" max="5" width="42.38"/>
    <col customWidth="1" min="6" max="6" width="28.63"/>
  </cols>
  <sheetData>
    <row r="1">
      <c r="A1" s="20" t="s">
        <v>0</v>
      </c>
      <c r="B1" s="21"/>
      <c r="C1" s="21"/>
      <c r="D1" s="22" t="s">
        <v>1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>
      <c r="A2" s="23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ht="1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>
      <c r="B7" s="7" t="s">
        <v>3</v>
      </c>
      <c r="C7" s="7"/>
      <c r="D7" s="21"/>
      <c r="E7" s="7" t="s">
        <v>4</v>
      </c>
      <c r="F7" s="7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>
      <c r="A8" s="21"/>
      <c r="B8" s="9" t="s">
        <v>5</v>
      </c>
      <c r="C8" s="10">
        <f>sum(C9:C10)</f>
        <v>330000</v>
      </c>
      <c r="D8" s="21"/>
      <c r="E8" s="9" t="s">
        <v>6</v>
      </c>
      <c r="F8" s="10">
        <f>SUM(F9:F11)</f>
        <v>286800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>
      <c r="A9" s="21"/>
      <c r="B9" s="11" t="s">
        <v>7</v>
      </c>
      <c r="C9" s="12">
        <v>300000.0</v>
      </c>
      <c r="D9" s="21"/>
      <c r="E9" s="11" t="s">
        <v>8</v>
      </c>
      <c r="F9" s="12">
        <v>60000.0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>
      <c r="A10" s="21"/>
      <c r="B10" s="11" t="s">
        <v>9</v>
      </c>
      <c r="C10" s="12">
        <v>30000.0</v>
      </c>
      <c r="D10" s="21"/>
      <c r="E10" s="11" t="s">
        <v>10</v>
      </c>
      <c r="F10" s="12">
        <v>216800.0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>
      <c r="A11" s="21"/>
      <c r="B11" s="14" t="s">
        <v>11</v>
      </c>
      <c r="C11" s="10">
        <f>sum(C12:C13)</f>
        <v>37400</v>
      </c>
      <c r="D11" s="21"/>
      <c r="E11" s="11" t="s">
        <v>12</v>
      </c>
      <c r="F11" s="12">
        <v>10000.0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>
      <c r="A12" s="21"/>
      <c r="B12" s="11" t="s">
        <v>13</v>
      </c>
      <c r="C12" s="12">
        <v>32400.0</v>
      </c>
      <c r="D12" s="21"/>
      <c r="E12" s="9" t="s">
        <v>14</v>
      </c>
      <c r="F12" s="10">
        <f>sum(F13:F14)</f>
        <v>130514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>
      <c r="A13" s="21"/>
      <c r="B13" s="11" t="s">
        <v>15</v>
      </c>
      <c r="C13" s="12">
        <v>5000.0</v>
      </c>
      <c r="D13" s="21"/>
      <c r="E13" s="11" t="s">
        <v>16</v>
      </c>
      <c r="F13" s="12">
        <v>12000.0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>
      <c r="A14" s="21"/>
      <c r="B14" s="9" t="s">
        <v>17</v>
      </c>
      <c r="C14" s="10">
        <f>sum(C15:C21)</f>
        <v>258036.33</v>
      </c>
      <c r="D14" s="21"/>
      <c r="E14" s="11" t="s">
        <v>18</v>
      </c>
      <c r="F14" s="12">
        <v>118514.0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>
      <c r="A15" s="21"/>
      <c r="B15" s="11" t="s">
        <v>19</v>
      </c>
      <c r="C15" s="12">
        <v>57831.33</v>
      </c>
      <c r="D15" s="21"/>
      <c r="E15" s="26" t="s">
        <v>43</v>
      </c>
      <c r="F15" s="10">
        <v>41000.0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>
      <c r="A16" s="21"/>
      <c r="B16" s="11" t="s">
        <v>44</v>
      </c>
      <c r="C16" s="12">
        <v>88700.0</v>
      </c>
      <c r="D16" s="21"/>
      <c r="E16" s="9" t="s">
        <v>22</v>
      </c>
      <c r="F16" s="10">
        <v>52000.0</v>
      </c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>
      <c r="A17" s="21"/>
      <c r="B17" s="11" t="s">
        <v>21</v>
      </c>
      <c r="C17" s="12">
        <v>60000.0</v>
      </c>
      <c r="D17" s="21"/>
      <c r="E17" s="9" t="s">
        <v>24</v>
      </c>
      <c r="F17" s="10">
        <v>6000.0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>
      <c r="A18" s="21"/>
      <c r="B18" s="11" t="s">
        <v>23</v>
      </c>
      <c r="C18" s="12">
        <v>18000.0</v>
      </c>
      <c r="D18" s="21"/>
      <c r="E18" s="9" t="s">
        <v>26</v>
      </c>
      <c r="F18" s="10">
        <v>128000.0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>
      <c r="A19" s="21"/>
      <c r="B19" s="11" t="s">
        <v>45</v>
      </c>
      <c r="C19" s="12">
        <v>14400.0</v>
      </c>
      <c r="D19" s="21"/>
      <c r="E19" s="14" t="s">
        <v>28</v>
      </c>
      <c r="F19" s="10">
        <v>7000.0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>
      <c r="A20" s="21"/>
      <c r="B20" s="11" t="s">
        <v>25</v>
      </c>
      <c r="C20" s="12">
        <v>10000.0</v>
      </c>
      <c r="D20" s="21"/>
      <c r="E20" s="9" t="s">
        <v>30</v>
      </c>
      <c r="F20" s="10">
        <v>40000.0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>
      <c r="A21" s="21"/>
      <c r="B21" s="11" t="s">
        <v>46</v>
      </c>
      <c r="C21" s="12">
        <v>9105.0</v>
      </c>
      <c r="D21" s="21"/>
      <c r="E21" s="9" t="s">
        <v>32</v>
      </c>
      <c r="F21" s="10">
        <v>3000.0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>
      <c r="A22" s="21"/>
      <c r="B22" s="9" t="s">
        <v>47</v>
      </c>
      <c r="C22" s="10">
        <f>sum(C23:C24)</f>
        <v>14513.67</v>
      </c>
      <c r="D22" s="21"/>
      <c r="E22" s="9" t="s">
        <v>34</v>
      </c>
      <c r="F22" s="10">
        <f>sum(F23:F25)</f>
        <v>4400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>
      <c r="A23" s="21"/>
      <c r="B23" s="11" t="s">
        <v>48</v>
      </c>
      <c r="C23" s="13">
        <v>10000.0</v>
      </c>
      <c r="D23" s="21"/>
      <c r="E23" s="11" t="s">
        <v>36</v>
      </c>
      <c r="F23" s="12">
        <v>500.0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>
      <c r="A24" s="21"/>
      <c r="B24" s="11" t="s">
        <v>49</v>
      </c>
      <c r="C24" s="13">
        <v>4513.6699999999255</v>
      </c>
      <c r="D24" s="21"/>
      <c r="E24" s="11" t="s">
        <v>38</v>
      </c>
      <c r="F24" s="12">
        <v>3100.0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>
      <c r="A25" s="21"/>
      <c r="B25" s="9" t="s">
        <v>50</v>
      </c>
      <c r="C25" s="10">
        <f>C26</f>
        <v>87264</v>
      </c>
      <c r="D25" s="21"/>
      <c r="E25" s="11" t="s">
        <v>39</v>
      </c>
      <c r="F25" s="12">
        <v>800.0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>
      <c r="A26" s="21"/>
      <c r="B26" s="28" t="s">
        <v>51</v>
      </c>
      <c r="C26" s="13">
        <v>87264.0</v>
      </c>
      <c r="D26" s="21"/>
      <c r="E26" s="9" t="s">
        <v>40</v>
      </c>
      <c r="F26" s="10">
        <v>4000.0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>
      <c r="A27" s="21"/>
      <c r="B27" s="9" t="s">
        <v>27</v>
      </c>
      <c r="C27" s="10">
        <f>sum(C28:C31)</f>
        <v>44000</v>
      </c>
      <c r="D27" s="21"/>
      <c r="E27" s="9" t="s">
        <v>41</v>
      </c>
      <c r="F27" s="16">
        <v>59500.0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>
      <c r="A28" s="21"/>
      <c r="B28" s="11" t="s">
        <v>29</v>
      </c>
      <c r="C28" s="12">
        <v>22500.0</v>
      </c>
      <c r="D28" s="21"/>
      <c r="E28" s="9" t="s">
        <v>42</v>
      </c>
      <c r="F28" s="10">
        <v>9000.0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>
      <c r="A29" s="21"/>
      <c r="B29" s="11" t="s">
        <v>31</v>
      </c>
      <c r="C29" s="12">
        <v>19000.0</v>
      </c>
      <c r="D29" s="21"/>
      <c r="E29" s="17" t="s">
        <v>37</v>
      </c>
      <c r="F29" s="18">
        <f>sum(F8,F12,F15:F22,F26:F28)</f>
        <v>771214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>
      <c r="A30" s="21"/>
      <c r="B30" s="11" t="s">
        <v>33</v>
      </c>
      <c r="C30" s="12">
        <v>1500.0</v>
      </c>
      <c r="D30" s="21"/>
      <c r="E30" s="21"/>
      <c r="F30" s="29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>
      <c r="A31" s="21"/>
      <c r="B31" s="11" t="s">
        <v>35</v>
      </c>
      <c r="C31" s="12">
        <v>1000.0</v>
      </c>
      <c r="D31" s="21"/>
      <c r="E31" s="21"/>
      <c r="F31" s="3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>
      <c r="A32" s="21"/>
      <c r="B32" s="17" t="s">
        <v>37</v>
      </c>
      <c r="C32" s="18">
        <f>sum(C8,C11,C14,C22,C25,C27)</f>
        <v>771214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>
      <c r="A33" s="21"/>
      <c r="B33" s="27"/>
      <c r="C33" s="3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>
      <c r="A34" s="21"/>
      <c r="B34" s="32"/>
      <c r="C34" s="3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>
      <c r="A36" s="21"/>
      <c r="B36" s="21"/>
      <c r="C36" s="21"/>
      <c r="D36" s="21"/>
      <c r="E36" s="3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>
      <c r="A37" s="21"/>
      <c r="D37" s="21"/>
      <c r="E37" s="34"/>
      <c r="F37" s="35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>
      <c r="A38" s="21"/>
      <c r="B38" s="21"/>
      <c r="C38" s="21"/>
      <c r="D38" s="21"/>
      <c r="E38" s="21"/>
      <c r="F38" s="35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>
      <c r="A39" s="21"/>
      <c r="B39" s="21"/>
      <c r="C39" s="21"/>
      <c r="D39" s="21"/>
      <c r="E39" s="21"/>
      <c r="F39" s="35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>
      <c r="A44" s="21"/>
      <c r="B44" s="21"/>
      <c r="C44" s="21"/>
      <c r="D44" s="21"/>
      <c r="E44" s="21"/>
      <c r="F44" s="36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</row>
    <row r="990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</row>
    <row r="99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</row>
    <row r="99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</row>
    <row r="99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</row>
    <row r="99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</row>
    <row r="99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</row>
    <row r="99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</row>
    <row r="997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</row>
    <row r="99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</row>
    <row r="999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</row>
    <row r="1000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</row>
    <row r="1001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</row>
    <row r="100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</row>
    <row r="1003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</row>
    <row r="1004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</row>
    <row r="1005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</row>
    <row r="1006"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</row>
    <row r="1007"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</row>
    <row r="1008"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</row>
    <row r="1009"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</row>
    <row r="1010"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</row>
    <row r="1011">
      <c r="D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</row>
  </sheetData>
  <drawing r:id="rId1"/>
</worksheet>
</file>